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4.17\"/>
    </mc:Choice>
  </mc:AlternateContent>
  <xr:revisionPtr revIDLastSave="0" documentId="13_ncr:1_{046330C1-D6BB-4461-8774-13227B97EC20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<sst xmlns="http://schemas.openxmlformats.org/spreadsheetml/2006/main" count="88" uniqueCount="86">
  <si>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</si>
  <si>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</si>
  <si>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</si>
  <si>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</si>
  <si>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</si>
  <si>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</si>
  <si>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</si>
  <si>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</si>
  <si>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</si>
  <si>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</si>
  <si>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</si>
  <si>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</si>
  <si>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</si>
  <si>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</si>
  <si>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</si>
  <si>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</si>
  <si>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</si>
  <si>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</si>
  <si>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</si>
  <si>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</si>
  <si>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</si>
  <si>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</si>
  <si>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</si>
  <si>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</si>
  <si>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</si>
  <si>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</si>
  <si>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</si>
  <si>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</si>
  <si>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</si>
  <si>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</si>
  <si>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</si>
  <si>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</si>
  <si>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</si>
  <si>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</si>
  <si>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</si>
  <si>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</si>
  <si>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</si>
  <si>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</si>
  <si>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</si>
  <si>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</si>
  <si>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</si>
  <si>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</si>
  <si>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</si>
  <si>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</si>
  <si>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</si>
  <si>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</si>
  <si>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</si>
  <si>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</si>
  <si>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</si>
  <si>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</si>
  <si>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</si>
  <si>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</si>
  <si>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</si>
  <si>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</si>
  <si>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</si>
  <si>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</si>
  <si>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</si>
  <si>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</si>
  <si>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</si>
  <si>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</si>
  <si>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</si>
  <si>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</si>
  <si>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</si>
  <si>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</si>
  <si>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</si>
  <si>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</si>
  <si>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</si>
  <si>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</si>
  <si>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</si>
  <si>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</si>
  <si>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</si>
  <si>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</si>
  <si>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</si>
  <si>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</si>
  <si>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</si>
  <si>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</si>
  <si>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</si>
  <si>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</si>
  <si>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</si>
  <si>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</si>
  <si>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</si>
  <si>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</si>
  <si>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</si>
  <si>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(งวดสอง)</t>
  </si>
  <si>
    <t>คงเหลือ
(งวดสอง)</t>
  </si>
  <si>
    <t>(ตั้งแต่วันที่ 1 ตุลาคม 2565 - 17 เมษายน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</si>
</sst>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0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6" xfId="1" applyFont="1" applyFill="1" applyBorder="1" applyAlignment="1">
      <alignment horizontal="center" vertical="center" wrapText="1"/>
    </xf>
    <xf numFmtId="43" fontId="20" fillId="0" borderId="27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E49" sqref="E49"/>
    </sheetView>
  </sheetViews>
  <sheetFormatPr defaultRowHeight="21"/>
  <cols>
    <col min="1" max="1" width="4.7109375" style="4" customWidth="1"/>
    <col min="2" max="2" width="93" style="4" bestFit="1" customWidth="1"/>
    <col min="3" max="3" width="16.85546875" style="3" bestFit="1" customWidth="1"/>
    <col min="4" max="4" width="15.7109375" style="3" bestFit="1" customWidth="1"/>
    <col min="5" max="5" width="16.85546875" style="3" bestFit="1" customWidth="1"/>
    <col min="6" max="6" width="7.85546875" style="2" bestFit="1" customWidth="1"/>
    <col min="7" max="7" width="18.5703125" style="3" customWidth="1"/>
    <col min="8" max="8" width="10.5703125" style="2" customWidth="1"/>
    <col min="9" max="9" width="16.85546875" style="3" bestFit="1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7" t="s">
        <v>79</v>
      </c>
      <c r="B1" s="57"/>
      <c r="C1" s="57"/>
      <c r="D1" s="57"/>
      <c r="E1" s="57"/>
      <c r="F1" s="57"/>
      <c r="G1" s="57"/>
      <c r="H1" s="57"/>
      <c r="I1" s="57"/>
      <c r="L1" s="1"/>
      <c r="M1" s="1"/>
      <c r="N1" s="1"/>
      <c r="O1" s="1"/>
    </row>
    <row r="2" spans="1:15" s="5" customFormat="1" ht="26.25">
      <c r="A2" s="57" t="s">
        <v>3</v>
      </c>
      <c r="B2" s="57"/>
      <c r="C2" s="57"/>
      <c r="D2" s="57"/>
      <c r="E2" s="57"/>
      <c r="F2" s="57"/>
      <c r="G2" s="57"/>
      <c r="H2" s="57"/>
      <c r="I2" s="57"/>
      <c r="L2" s="1"/>
      <c r="M2" s="1"/>
      <c r="N2" s="1"/>
      <c r="O2" s="1"/>
    </row>
    <row r="3" spans="1:15" s="5" customFormat="1" ht="26.25">
      <c r="A3" s="57" t="s">
        <v>85</v>
      </c>
      <c r="B3" s="57"/>
      <c r="C3" s="57"/>
      <c r="D3" s="57"/>
      <c r="E3" s="57"/>
      <c r="F3" s="57"/>
      <c r="G3" s="57"/>
      <c r="H3" s="57"/>
      <c r="I3" s="57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50" t="s">
        <v>9</v>
      </c>
      <c r="L4" s="2"/>
      <c r="M4" s="2"/>
      <c r="N4" s="2"/>
      <c r="O4" s="2"/>
    </row>
    <row r="5" spans="1:15" s="6" customFormat="1" ht="48" customHeight="1">
      <c r="A5" s="58" t="s">
        <v>81</v>
      </c>
      <c r="B5" s="59"/>
      <c r="C5" s="53" t="s">
        <v>83</v>
      </c>
      <c r="D5" s="53" t="s">
        <v>5</v>
      </c>
      <c r="E5" s="56" t="s">
        <v>6</v>
      </c>
      <c r="F5" s="56"/>
      <c r="G5" s="54" t="s">
        <v>80</v>
      </c>
      <c r="H5" s="55"/>
      <c r="I5" s="53" t="s">
        <v>84</v>
      </c>
      <c r="J5" s="8"/>
      <c r="K5" s="7" t="s">
        <v>0</v>
      </c>
      <c r="L5" s="2"/>
      <c r="M5" s="2"/>
      <c r="N5" s="2"/>
      <c r="O5" s="2"/>
    </row>
    <row r="6" spans="1:15" s="6" customFormat="1">
      <c r="A6" s="58"/>
      <c r="B6" s="59"/>
      <c r="C6" s="56"/>
      <c r="D6" s="53"/>
      <c r="E6" s="28" t="s">
        <v>7</v>
      </c>
      <c r="F6" s="45" t="s">
        <v>8</v>
      </c>
      <c r="G6" s="28" t="s">
        <v>7</v>
      </c>
      <c r="H6" s="45" t="s">
        <v>8</v>
      </c>
      <c r="I6" s="56"/>
      <c r="J6" s="8"/>
      <c r="K6" s="7"/>
      <c r="L6" s="2"/>
      <c r="M6" s="2"/>
      <c r="N6" s="2"/>
      <c r="O6" s="2"/>
    </row>
    <row r="7" spans="1:15" ht="21.75" thickBot="1">
      <c r="A7" s="51" t="s">
        <v>4</v>
      </c>
      <c r="B7" s="52"/>
      <c r="C7" s="29">
        <f>+C8+C10+C12+C33+C35+C37+C40+C45+C47</f>
        <v>971454002.76999998</v>
      </c>
      <c r="D7" s="29">
        <f>+D8+D10+D12+D33+D35+D37+D40+D45+D47</f>
        <v>62353636.250000007</v>
      </c>
      <c r="E7" s="29">
        <f>+E8+E10+E12+E33+E35+E37+E40+E45+E47</f>
        <v>459317205.00999999</v>
      </c>
      <c r="F7" s="29">
        <f t="shared" ref="F7:F23" si="0">E7*100/C7</f>
        <v>47.281415661503765</v>
      </c>
      <c r="G7" s="29">
        <f t="shared" ref="G7:G23" si="1">+D7+E7</f>
        <v>521670841.25999999</v>
      </c>
      <c r="H7" s="29">
        <f t="shared" ref="H7:H23" si="2">G7*100/C7</f>
        <v>53.700004299998753</v>
      </c>
      <c r="I7" s="30">
        <f t="shared" ref="I7:I23" si="3">+C7-D7-E7</f>
        <v>449783161.50999999</v>
      </c>
      <c r="J7" s="8"/>
      <c r="L7" s="4"/>
    </row>
    <row r="8" spans="1:15" s="20" customFormat="1" ht="21.75" thickTop="1">
      <c r="A8" s="17" t="s">
        <v>1</v>
      </c>
      <c r="B8" s="18"/>
      <c r="C8" s="19">
        <f>+C9</f>
        <v>9169610</v>
      </c>
      <c r="D8" s="19">
        <f t="shared" ref="D8:E8" si="4">+D9</f>
        <v>0</v>
      </c>
      <c r="E8" s="19">
        <f t="shared" si="4"/>
        <v>6132712</v>
      </c>
      <c r="F8" s="32">
        <f t="shared" si="0"/>
        <v>66.880837898231221</v>
      </c>
      <c r="G8" s="32">
        <f t="shared" si="1"/>
        <v>6132712</v>
      </c>
      <c r="H8" s="32">
        <f t="shared" si="2"/>
        <v>66.880837898231221</v>
      </c>
      <c r="I8" s="33">
        <f t="shared" si="3"/>
        <v>3036898</v>
      </c>
      <c r="K8" s="21"/>
      <c r="L8" s="22"/>
      <c r="M8" s="22"/>
      <c r="N8" s="22"/>
      <c r="O8" s="22"/>
    </row>
    <row r="9" spans="1:15">
      <c r="A9" s="15"/>
      <c r="B9" s="4" t="s">
        <v>11</v>
      </c>
      <c r="C9" s="13">
        <v>9169610</v>
      </c>
      <c r="D9" s="13">
        <v>0</v>
      </c>
      <c r="E9" s="13">
        <v>6132712</v>
      </c>
      <c r="F9" s="46">
        <f t="shared" si="0"/>
        <v>66.880837898231221</v>
      </c>
      <c r="G9" s="13">
        <f t="shared" si="1"/>
        <v>6132712</v>
      </c>
      <c r="H9" s="46">
        <f t="shared" si="2"/>
        <v>66.880837898231221</v>
      </c>
      <c r="I9" s="13">
        <f t="shared" si="3"/>
        <v>3036898</v>
      </c>
      <c r="K9" s="10" t="s">
        <v>10</v>
      </c>
    </row>
    <row r="10" spans="1:15" s="20" customFormat="1">
      <c r="A10" s="23" t="s">
        <v>2</v>
      </c>
      <c r="B10" s="24"/>
      <c r="C10" s="25">
        <f>+C11</f>
        <v>59987833.649999999</v>
      </c>
      <c r="D10" s="25">
        <f t="shared" ref="D10:E10" si="5">+D11</f>
        <v>0</v>
      </c>
      <c r="E10" s="25">
        <f t="shared" si="5"/>
        <v>27994060.780000001</v>
      </c>
      <c r="F10" s="45">
        <f t="shared" si="0"/>
        <v>46.666230594909976</v>
      </c>
      <c r="G10" s="28">
        <f t="shared" si="1"/>
        <v>27994060.780000001</v>
      </c>
      <c r="H10" s="45">
        <f t="shared" si="2"/>
        <v>46.666230594909976</v>
      </c>
      <c r="I10" s="34">
        <f t="shared" si="3"/>
        <v>31993772.869999997</v>
      </c>
      <c r="K10" s="7"/>
      <c r="L10" s="22"/>
      <c r="M10" s="22"/>
      <c r="N10" s="22"/>
      <c r="O10" s="22"/>
    </row>
    <row r="11" spans="1:15">
      <c r="A11" s="15"/>
      <c r="B11" s="4" t="s">
        <v>77</v>
      </c>
      <c r="C11" s="13">
        <v>59987833.649999999</v>
      </c>
      <c r="D11" s="13">
        <v>0</v>
      </c>
      <c r="E11" s="13">
        <v>27994060.780000001</v>
      </c>
      <c r="F11" s="46">
        <f t="shared" si="0"/>
        <v>46.666230594909976</v>
      </c>
      <c r="G11" s="13">
        <f t="shared" si="1"/>
        <v>27994060.780000001</v>
      </c>
      <c r="H11" s="46">
        <f t="shared" si="2"/>
        <v>46.666230594909976</v>
      </c>
      <c r="I11" s="13">
        <f t="shared" si="3"/>
        <v>31993772.869999997</v>
      </c>
      <c r="K11" s="9" t="s">
        <v>82</v>
      </c>
    </row>
    <row r="12" spans="1:15" s="20" customFormat="1">
      <c r="A12" s="23" t="s">
        <v>12</v>
      </c>
      <c r="B12" s="24"/>
      <c r="C12" s="25">
        <f>+C13+C14+C15+C16+C17+C18+C19+C20+C21+C22+C23+C24+C25+C26+C27+C28+C29+C30+C31+C32</f>
        <v>469574311.44</v>
      </c>
      <c r="D12" s="25">
        <f t="shared" ref="D12:E12" si="6">+D13+D14+D15+D16+D17+D18+D19+D20+D21+D22+D23+D24+D25+D26+D27+D28+D29+D30+D31+D32</f>
        <v>18212578.950000003</v>
      </c>
      <c r="E12" s="25">
        <f t="shared" si="6"/>
        <v>201084023.62</v>
      </c>
      <c r="F12" s="45">
        <f t="shared" si="0"/>
        <v>42.822620130848783</v>
      </c>
      <c r="G12" s="28">
        <f t="shared" si="1"/>
        <v>219296602.56999999</v>
      </c>
      <c r="H12" s="45">
        <f t="shared" si="2"/>
        <v>46.701149791926106</v>
      </c>
      <c r="I12" s="34">
        <f t="shared" si="3"/>
        <v>250277708.87</v>
      </c>
      <c r="K12" s="7"/>
      <c r="L12" s="22"/>
      <c r="M12" s="22"/>
      <c r="N12" s="22"/>
      <c r="O12" s="22"/>
    </row>
    <row r="13" spans="1:15">
      <c r="A13" s="37"/>
      <c r="B13" s="38" t="s">
        <v>13</v>
      </c>
      <c r="C13" s="39">
        <v>12028900</v>
      </c>
      <c r="D13" s="39">
        <v>1075920</v>
      </c>
      <c r="E13" s="39">
        <v>4288003.25</v>
      </c>
      <c r="F13" s="48">
        <f t="shared" si="0"/>
        <v>35.647509331692838</v>
      </c>
      <c r="G13" s="39">
        <f t="shared" si="1"/>
        <v>5363923.25</v>
      </c>
      <c r="H13" s="48">
        <f t="shared" si="2"/>
        <v>44.591968093508136</v>
      </c>
      <c r="I13" s="39">
        <f t="shared" si="3"/>
        <v>6664976.75</v>
      </c>
      <c r="K13" s="11" t="s">
        <v>33</v>
      </c>
    </row>
    <row r="14" spans="1:15">
      <c r="A14" s="15"/>
      <c r="B14" s="12" t="s">
        <v>14</v>
      </c>
      <c r="C14" s="13">
        <v>42083280</v>
      </c>
      <c r="D14" s="13">
        <v>747353.24</v>
      </c>
      <c r="E14" s="13">
        <v>23567072.280000001</v>
      </c>
      <c r="F14" s="46">
        <f t="shared" si="0"/>
        <v>56.001034805271836</v>
      </c>
      <c r="G14" s="13">
        <f t="shared" si="1"/>
        <v>24314425.52</v>
      </c>
      <c r="H14" s="46">
        <f t="shared" si="2"/>
        <v>57.776925943034861</v>
      </c>
      <c r="I14" s="13">
        <f t="shared" si="3"/>
        <v>17768854.479999997</v>
      </c>
      <c r="K14" s="11" t="s">
        <v>34</v>
      </c>
    </row>
    <row r="15" spans="1:15">
      <c r="A15" s="15"/>
      <c r="B15" s="12" t="s">
        <v>15</v>
      </c>
      <c r="C15" s="13">
        <v>4993000</v>
      </c>
      <c r="D15" s="13">
        <v>50000</v>
      </c>
      <c r="E15" s="13">
        <v>3179647.35</v>
      </c>
      <c r="F15" s="46">
        <f t="shared" si="0"/>
        <v>63.682101942719811</v>
      </c>
      <c r="G15" s="13">
        <f t="shared" si="1"/>
        <v>3229647.35</v>
      </c>
      <c r="H15" s="46">
        <f t="shared" si="2"/>
        <v>64.68350390546766</v>
      </c>
      <c r="I15" s="13">
        <f t="shared" si="3"/>
        <v>1763352.65</v>
      </c>
      <c r="K15" s="11" t="s">
        <v>35</v>
      </c>
    </row>
    <row r="16" spans="1:15">
      <c r="A16" s="15"/>
      <c r="B16" s="12" t="s">
        <v>16</v>
      </c>
      <c r="C16" s="13">
        <v>35850420.439999998</v>
      </c>
      <c r="D16" s="13">
        <v>5310600.22</v>
      </c>
      <c r="E16" s="13">
        <v>15600043.07</v>
      </c>
      <c r="F16" s="46">
        <f t="shared" si="0"/>
        <v>43.51425416644291</v>
      </c>
      <c r="G16" s="13">
        <f t="shared" si="1"/>
        <v>20910643.289999999</v>
      </c>
      <c r="H16" s="46">
        <f t="shared" si="2"/>
        <v>58.327470175688688</v>
      </c>
      <c r="I16" s="13">
        <f t="shared" si="3"/>
        <v>14939777.149999999</v>
      </c>
      <c r="K16" s="11" t="s">
        <v>36</v>
      </c>
    </row>
    <row r="17" spans="1:11">
      <c r="A17" s="15"/>
      <c r="B17" s="12" t="s">
        <v>17</v>
      </c>
      <c r="C17" s="13">
        <v>189493783</v>
      </c>
      <c r="D17" s="13">
        <v>6667758.4800000004</v>
      </c>
      <c r="E17" s="13">
        <v>62912177.590000004</v>
      </c>
      <c r="F17" s="46">
        <f t="shared" si="0"/>
        <v>33.200127515529097</v>
      </c>
      <c r="G17" s="13">
        <f t="shared" si="1"/>
        <v>69579936.070000008</v>
      </c>
      <c r="H17" s="46">
        <f t="shared" si="2"/>
        <v>36.718849013637566</v>
      </c>
      <c r="I17" s="13">
        <f t="shared" si="3"/>
        <v>119913846.93000001</v>
      </c>
      <c r="K17" s="11" t="s">
        <v>37</v>
      </c>
    </row>
    <row r="18" spans="1:11">
      <c r="A18" s="15"/>
      <c r="B18" s="12" t="s">
        <v>18</v>
      </c>
      <c r="C18" s="13">
        <v>6574500</v>
      </c>
      <c r="D18" s="13">
        <v>52080</v>
      </c>
      <c r="E18" s="13">
        <v>2996028</v>
      </c>
      <c r="F18" s="46">
        <f t="shared" si="0"/>
        <v>45.57043121149897</v>
      </c>
      <c r="G18" s="13">
        <f t="shared" si="1"/>
        <v>3048108</v>
      </c>
      <c r="H18" s="46">
        <f t="shared" si="2"/>
        <v>46.362582705909198</v>
      </c>
      <c r="I18" s="13">
        <f t="shared" si="3"/>
        <v>3526392</v>
      </c>
      <c r="K18" s="11" t="s">
        <v>38</v>
      </c>
    </row>
    <row r="19" spans="1:11">
      <c r="A19" s="15"/>
      <c r="B19" s="12" t="s">
        <v>19</v>
      </c>
      <c r="C19" s="13">
        <v>10517933</v>
      </c>
      <c r="D19" s="13">
        <v>564595</v>
      </c>
      <c r="E19" s="13">
        <v>8264060</v>
      </c>
      <c r="F19" s="46">
        <f t="shared" si="0"/>
        <v>78.571141306946913</v>
      </c>
      <c r="G19" s="13">
        <f t="shared" si="1"/>
        <v>8828655</v>
      </c>
      <c r="H19" s="46">
        <f t="shared" si="2"/>
        <v>83.939068636394623</v>
      </c>
      <c r="I19" s="13">
        <f t="shared" si="3"/>
        <v>1689278</v>
      </c>
      <c r="K19" s="11" t="s">
        <v>39</v>
      </c>
    </row>
    <row r="20" spans="1:11">
      <c r="A20" s="15"/>
      <c r="B20" s="12" t="s">
        <v>20</v>
      </c>
      <c r="C20" s="13">
        <v>3660478</v>
      </c>
      <c r="D20" s="13">
        <v>0</v>
      </c>
      <c r="E20" s="13">
        <v>1909496.98</v>
      </c>
      <c r="F20" s="46">
        <f t="shared" si="0"/>
        <v>52.1652357970735</v>
      </c>
      <c r="G20" s="13">
        <f t="shared" si="1"/>
        <v>1909496.98</v>
      </c>
      <c r="H20" s="46">
        <f t="shared" si="2"/>
        <v>52.1652357970735</v>
      </c>
      <c r="I20" s="13">
        <f t="shared" si="3"/>
        <v>1750981.02</v>
      </c>
      <c r="K20" s="11" t="s">
        <v>40</v>
      </c>
    </row>
    <row r="21" spans="1:11">
      <c r="A21" s="15"/>
      <c r="B21" s="40" t="s">
        <v>21</v>
      </c>
      <c r="C21" s="13">
        <v>30985686</v>
      </c>
      <c r="D21" s="13">
        <v>2236802.25</v>
      </c>
      <c r="E21" s="13">
        <v>14542372.199999999</v>
      </c>
      <c r="F21" s="46">
        <f t="shared" si="0"/>
        <v>46.932548790431817</v>
      </c>
      <c r="G21" s="13">
        <f t="shared" si="1"/>
        <v>16779174.449999999</v>
      </c>
      <c r="H21" s="46">
        <f t="shared" si="2"/>
        <v>54.151373153397344</v>
      </c>
      <c r="I21" s="13">
        <f t="shared" si="3"/>
        <v>14206511.550000001</v>
      </c>
      <c r="K21" s="41" t="s">
        <v>41</v>
      </c>
    </row>
    <row r="22" spans="1:11">
      <c r="A22" s="15"/>
      <c r="B22" s="40" t="s">
        <v>22</v>
      </c>
      <c r="C22" s="13">
        <v>4557390</v>
      </c>
      <c r="D22" s="13">
        <v>0</v>
      </c>
      <c r="E22" s="13">
        <v>2593941.1800000002</v>
      </c>
      <c r="F22" s="46">
        <f t="shared" si="0"/>
        <v>56.917252638023086</v>
      </c>
      <c r="G22" s="13">
        <f t="shared" si="1"/>
        <v>2593941.1800000002</v>
      </c>
      <c r="H22" s="46">
        <f t="shared" si="2"/>
        <v>56.917252638023086</v>
      </c>
      <c r="I22" s="13">
        <f t="shared" si="3"/>
        <v>1963448.8199999998</v>
      </c>
      <c r="K22" s="41" t="s">
        <v>42</v>
      </c>
    </row>
    <row r="23" spans="1:11">
      <c r="A23" s="15"/>
      <c r="B23" s="12" t="s">
        <v>23</v>
      </c>
      <c r="C23" s="13">
        <v>3799700</v>
      </c>
      <c r="D23" s="13">
        <v>117719</v>
      </c>
      <c r="E23" s="13">
        <v>2000474.69</v>
      </c>
      <c r="F23" s="46">
        <f t="shared" si="0"/>
        <v>52.648227228465409</v>
      </c>
      <c r="G23" s="13">
        <f t="shared" si="1"/>
        <v>2118193.69</v>
      </c>
      <c r="H23" s="46">
        <f t="shared" si="2"/>
        <v>55.746340237387159</v>
      </c>
      <c r="I23" s="13">
        <f t="shared" si="3"/>
        <v>1681506.31</v>
      </c>
      <c r="K23" s="11" t="s">
        <v>43</v>
      </c>
    </row>
    <row r="24" spans="1:11">
      <c r="A24" s="15"/>
      <c r="B24" s="12" t="s">
        <v>24</v>
      </c>
      <c r="C24" s="13">
        <v>5687200</v>
      </c>
      <c r="D24" s="13">
        <v>29000</v>
      </c>
      <c r="E24" s="13">
        <v>3201908.92</v>
      </c>
      <c r="F24" s="46">
        <f t="shared" ref="F24:F38" si="7">E24*100/C24</f>
        <v>56.300269376846252</v>
      </c>
      <c r="G24" s="13">
        <f t="shared" ref="G24:G38" si="8">+D24+E24</f>
        <v>3230908.92</v>
      </c>
      <c r="H24" s="46">
        <f t="shared" ref="H24:H38" si="9">G24*100/C24</f>
        <v>56.810186383457591</v>
      </c>
      <c r="I24" s="13">
        <f t="shared" ref="I24:I38" si="10">+C24-D24-E24</f>
        <v>2456291.08</v>
      </c>
      <c r="K24" s="11" t="s">
        <v>44</v>
      </c>
    </row>
    <row r="25" spans="1:11">
      <c r="A25" s="15"/>
      <c r="B25" s="12" t="s">
        <v>25</v>
      </c>
      <c r="C25" s="13">
        <v>27075670</v>
      </c>
      <c r="D25" s="13">
        <v>35720</v>
      </c>
      <c r="E25" s="13">
        <v>13458856.16</v>
      </c>
      <c r="F25" s="46">
        <f t="shared" si="7"/>
        <v>49.708303284830997</v>
      </c>
      <c r="G25" s="13">
        <f t="shared" si="8"/>
        <v>13494576.16</v>
      </c>
      <c r="H25" s="46">
        <f t="shared" si="9"/>
        <v>49.840229844727759</v>
      </c>
      <c r="I25" s="13">
        <f t="shared" si="10"/>
        <v>13581093.84</v>
      </c>
      <c r="K25" s="11" t="s">
        <v>45</v>
      </c>
    </row>
    <row r="26" spans="1:11">
      <c r="A26" s="15"/>
      <c r="B26" s="12" t="s">
        <v>26</v>
      </c>
      <c r="C26" s="13">
        <v>40036798</v>
      </c>
      <c r="D26" s="13">
        <v>196450</v>
      </c>
      <c r="E26" s="13">
        <v>18515915.989999998</v>
      </c>
      <c r="F26" s="46">
        <f t="shared" si="7"/>
        <v>46.247244822125879</v>
      </c>
      <c r="G26" s="13">
        <f t="shared" si="8"/>
        <v>18712365.989999998</v>
      </c>
      <c r="H26" s="46">
        <f t="shared" si="9"/>
        <v>46.737918426943125</v>
      </c>
      <c r="I26" s="13">
        <f t="shared" si="10"/>
        <v>21324432.010000002</v>
      </c>
      <c r="K26" s="11" t="s">
        <v>46</v>
      </c>
    </row>
    <row r="27" spans="1:11">
      <c r="A27" s="15"/>
      <c r="B27" s="12" t="s">
        <v>27</v>
      </c>
      <c r="C27" s="13">
        <v>7283671</v>
      </c>
      <c r="D27" s="13">
        <v>411200</v>
      </c>
      <c r="E27" s="13">
        <v>2033987.62</v>
      </c>
      <c r="F27" s="46">
        <f t="shared" si="7"/>
        <v>27.925308817490521</v>
      </c>
      <c r="G27" s="13">
        <f t="shared" si="8"/>
        <v>2445187.62</v>
      </c>
      <c r="H27" s="46">
        <f t="shared" si="9"/>
        <v>33.570813673489646</v>
      </c>
      <c r="I27" s="13">
        <f t="shared" si="10"/>
        <v>4838483.38</v>
      </c>
      <c r="K27" s="11" t="s">
        <v>47</v>
      </c>
    </row>
    <row r="28" spans="1:11">
      <c r="A28" s="15"/>
      <c r="B28" s="12" t="s">
        <v>28</v>
      </c>
      <c r="C28" s="13">
        <v>1421000</v>
      </c>
      <c r="D28" s="13">
        <v>0</v>
      </c>
      <c r="E28" s="13">
        <v>772310</v>
      </c>
      <c r="F28" s="46">
        <f t="shared" si="7"/>
        <v>54.349753694581281</v>
      </c>
      <c r="G28" s="13">
        <f t="shared" si="8"/>
        <v>772310</v>
      </c>
      <c r="H28" s="46">
        <f t="shared" si="9"/>
        <v>54.349753694581281</v>
      </c>
      <c r="I28" s="13">
        <f t="shared" si="10"/>
        <v>648690</v>
      </c>
      <c r="K28" s="11" t="s">
        <v>48</v>
      </c>
    </row>
    <row r="29" spans="1:11">
      <c r="A29" s="15"/>
      <c r="B29" s="12" t="s">
        <v>29</v>
      </c>
      <c r="C29" s="13">
        <v>23661600</v>
      </c>
      <c r="D29" s="13">
        <v>511758</v>
      </c>
      <c r="E29" s="13">
        <v>11294612.67</v>
      </c>
      <c r="F29" s="46">
        <f t="shared" si="7"/>
        <v>47.733934602900902</v>
      </c>
      <c r="G29" s="13">
        <f t="shared" si="8"/>
        <v>11806370.67</v>
      </c>
      <c r="H29" s="46">
        <f t="shared" si="9"/>
        <v>49.896755375798762</v>
      </c>
      <c r="I29" s="13">
        <f t="shared" si="10"/>
        <v>11855229.33</v>
      </c>
      <c r="K29" s="11" t="s">
        <v>49</v>
      </c>
    </row>
    <row r="30" spans="1:11">
      <c r="A30" s="15"/>
      <c r="B30" s="12" t="s">
        <v>30</v>
      </c>
      <c r="C30" s="13">
        <v>4585700</v>
      </c>
      <c r="D30" s="13">
        <v>36150</v>
      </c>
      <c r="E30" s="13">
        <v>2633611.11</v>
      </c>
      <c r="F30" s="46">
        <f t="shared" ref="F30" si="11">E30*100/C30</f>
        <v>57.430950781778137</v>
      </c>
      <c r="G30" s="13">
        <f t="shared" ref="G30" si="12">+D30+E30</f>
        <v>2669761.11</v>
      </c>
      <c r="H30" s="46">
        <f t="shared" ref="H30" si="13">G30*100/C30</f>
        <v>58.219270994613687</v>
      </c>
      <c r="I30" s="13">
        <f t="shared" ref="I30" si="14">+C30-D30-E30</f>
        <v>1915938.8900000001</v>
      </c>
      <c r="K30" s="11"/>
    </row>
    <row r="31" spans="1:11">
      <c r="A31" s="15"/>
      <c r="B31" s="12" t="s">
        <v>31</v>
      </c>
      <c r="C31" s="13">
        <v>8003300</v>
      </c>
      <c r="D31" s="13">
        <v>61200</v>
      </c>
      <c r="E31" s="13">
        <v>4934869.74</v>
      </c>
      <c r="F31" s="46">
        <f t="shared" si="7"/>
        <v>61.660436819811828</v>
      </c>
      <c r="G31" s="13">
        <f t="shared" si="8"/>
        <v>4996069.74</v>
      </c>
      <c r="H31" s="46">
        <f t="shared" si="9"/>
        <v>62.425121387427687</v>
      </c>
      <c r="I31" s="13">
        <f t="shared" si="10"/>
        <v>3007230.26</v>
      </c>
      <c r="K31" s="11" t="s">
        <v>50</v>
      </c>
    </row>
    <row r="32" spans="1:11">
      <c r="A32" s="16"/>
      <c r="B32" s="31" t="s">
        <v>32</v>
      </c>
      <c r="C32" s="14">
        <v>7274302</v>
      </c>
      <c r="D32" s="14">
        <v>108272.76</v>
      </c>
      <c r="E32" s="14">
        <v>2384634.8199999998</v>
      </c>
      <c r="F32" s="49">
        <f t="shared" si="7"/>
        <v>32.78163073240566</v>
      </c>
      <c r="G32" s="14">
        <f t="shared" si="8"/>
        <v>2492907.5799999996</v>
      </c>
      <c r="H32" s="49">
        <f t="shared" si="9"/>
        <v>34.270058900496565</v>
      </c>
      <c r="I32" s="14">
        <f t="shared" si="10"/>
        <v>4781394.42</v>
      </c>
      <c r="K32" s="11" t="s">
        <v>51</v>
      </c>
    </row>
    <row r="33" spans="1:15" s="20" customFormat="1">
      <c r="A33" s="26" t="s">
        <v>52</v>
      </c>
      <c r="B33" s="24"/>
      <c r="C33" s="25">
        <f>C34</f>
        <v>2500000</v>
      </c>
      <c r="D33" s="25">
        <f t="shared" ref="D33:E33" si="15">D34</f>
        <v>37000</v>
      </c>
      <c r="E33" s="25">
        <f t="shared" si="15"/>
        <v>1071325</v>
      </c>
      <c r="F33" s="45">
        <f t="shared" si="7"/>
        <v>42.853000000000002</v>
      </c>
      <c r="G33" s="35">
        <f t="shared" si="8"/>
        <v>1108325</v>
      </c>
      <c r="H33" s="45">
        <f t="shared" si="9"/>
        <v>44.332999999999998</v>
      </c>
      <c r="I33" s="34">
        <f t="shared" si="10"/>
        <v>1391675</v>
      </c>
      <c r="K33" s="7"/>
      <c r="L33" s="22"/>
      <c r="M33" s="22"/>
      <c r="N33" s="22"/>
      <c r="O33" s="22"/>
    </row>
    <row r="34" spans="1:15">
      <c r="A34" s="16"/>
      <c r="B34" s="31" t="s">
        <v>53</v>
      </c>
      <c r="C34" s="14">
        <v>2500000</v>
      </c>
      <c r="D34" s="14">
        <v>37000</v>
      </c>
      <c r="E34" s="14">
        <v>1071325</v>
      </c>
      <c r="F34" s="49">
        <f t="shared" si="7"/>
        <v>42.853000000000002</v>
      </c>
      <c r="G34" s="14">
        <f>+D34+E34</f>
        <v>1108325</v>
      </c>
      <c r="H34" s="49">
        <f t="shared" si="9"/>
        <v>44.332999999999998</v>
      </c>
      <c r="I34" s="14">
        <f t="shared" si="10"/>
        <v>1391675</v>
      </c>
      <c r="K34" s="11" t="s">
        <v>55</v>
      </c>
    </row>
    <row r="35" spans="1:15" s="20" customFormat="1">
      <c r="A35" s="26" t="s">
        <v>54</v>
      </c>
      <c r="B35" s="24"/>
      <c r="C35" s="25">
        <f>+C36</f>
        <v>218678055.25999999</v>
      </c>
      <c r="D35" s="25">
        <f t="shared" ref="D35:E35" si="16">+D36</f>
        <v>41778951.520000003</v>
      </c>
      <c r="E35" s="25">
        <f t="shared" si="16"/>
        <v>96035405.659999996</v>
      </c>
      <c r="F35" s="45">
        <f t="shared" si="7"/>
        <v>43.916343387002193</v>
      </c>
      <c r="G35" s="28">
        <f t="shared" si="8"/>
        <v>137814357.18000001</v>
      </c>
      <c r="H35" s="45">
        <f t="shared" si="9"/>
        <v>63.021576177885755</v>
      </c>
      <c r="I35" s="34">
        <f t="shared" si="10"/>
        <v>80863698.079999983</v>
      </c>
      <c r="K35" s="7"/>
      <c r="L35" s="22"/>
      <c r="M35" s="22"/>
      <c r="N35" s="22"/>
      <c r="O35" s="22"/>
    </row>
    <row r="36" spans="1:15">
      <c r="A36" s="15"/>
      <c r="B36" s="40" t="s">
        <v>56</v>
      </c>
      <c r="C36" s="13">
        <v>218678055.25999999</v>
      </c>
      <c r="D36" s="13">
        <v>41778951.520000003</v>
      </c>
      <c r="E36" s="13">
        <v>96035405.659999996</v>
      </c>
      <c r="F36" s="46">
        <f t="shared" si="7"/>
        <v>43.916343387002193</v>
      </c>
      <c r="G36" s="13">
        <f t="shared" si="8"/>
        <v>137814357.18000001</v>
      </c>
      <c r="H36" s="46">
        <f t="shared" si="9"/>
        <v>63.021576177885755</v>
      </c>
      <c r="I36" s="13">
        <f t="shared" si="10"/>
        <v>80863698.079999983</v>
      </c>
      <c r="K36" s="41" t="s">
        <v>57</v>
      </c>
    </row>
    <row r="37" spans="1:15" s="20" customFormat="1">
      <c r="A37" s="26" t="s">
        <v>58</v>
      </c>
      <c r="B37" s="24"/>
      <c r="C37" s="25">
        <f>+C38+C39</f>
        <v>48981951</v>
      </c>
      <c r="D37" s="25">
        <f>+D38+D39</f>
        <v>978593.7</v>
      </c>
      <c r="E37" s="25">
        <f>+E38+E39</f>
        <v>29087541.359999999</v>
      </c>
      <c r="F37" s="45">
        <f t="shared" si="7"/>
        <v>59.384203295618015</v>
      </c>
      <c r="G37" s="28">
        <f t="shared" si="8"/>
        <v>30066135.059999999</v>
      </c>
      <c r="H37" s="45">
        <f t="shared" si="9"/>
        <v>61.38206920340923</v>
      </c>
      <c r="I37" s="34">
        <f t="shared" si="10"/>
        <v>18915815.939999998</v>
      </c>
      <c r="K37" s="7"/>
      <c r="L37" s="22"/>
      <c r="M37" s="22"/>
      <c r="N37" s="22"/>
      <c r="O37" s="22"/>
    </row>
    <row r="38" spans="1:15">
      <c r="A38" s="15"/>
      <c r="B38" s="12" t="s">
        <v>59</v>
      </c>
      <c r="C38" s="13">
        <v>2002750</v>
      </c>
      <c r="D38" s="13">
        <v>79500</v>
      </c>
      <c r="E38" s="13">
        <v>1252726</v>
      </c>
      <c r="F38" s="46">
        <f t="shared" si="7"/>
        <v>62.55029334664836</v>
      </c>
      <c r="G38" s="13">
        <f t="shared" si="8"/>
        <v>1332226</v>
      </c>
      <c r="H38" s="46">
        <f t="shared" si="9"/>
        <v>66.519835226563472</v>
      </c>
      <c r="I38" s="13">
        <f t="shared" si="10"/>
        <v>670524</v>
      </c>
      <c r="K38" s="11" t="s">
        <v>60</v>
      </c>
    </row>
    <row r="39" spans="1:15">
      <c r="A39" s="15"/>
      <c r="B39" s="12" t="s">
        <v>61</v>
      </c>
      <c r="C39" s="13">
        <v>46979201</v>
      </c>
      <c r="D39" s="13">
        <v>899093.7</v>
      </c>
      <c r="E39" s="13">
        <v>27834815.359999999</v>
      </c>
      <c r="F39" s="46">
        <f t="shared" ref="F39:F48" si="17">E39*100/C39</f>
        <v>59.249231079941097</v>
      </c>
      <c r="G39" s="13">
        <f t="shared" ref="G39:G48" si="18">+D39+E39</f>
        <v>28733909.059999999</v>
      </c>
      <c r="H39" s="46">
        <f t="shared" ref="H39:H48" si="19">G39*100/C39</f>
        <v>61.163043322086303</v>
      </c>
      <c r="I39" s="13">
        <f t="shared" ref="I39:I48" si="20">+C39-D39-E39</f>
        <v>18245291.939999998</v>
      </c>
      <c r="K39" s="42" t="s">
        <v>62</v>
      </c>
    </row>
    <row r="40" spans="1:15" s="20" customFormat="1">
      <c r="A40" s="26" t="s">
        <v>63</v>
      </c>
      <c r="B40" s="24"/>
      <c r="C40" s="25">
        <f>+C41+C42+C43+C44</f>
        <v>152300741.42000002</v>
      </c>
      <c r="D40" s="25">
        <f>+D41+D42+D43+D44</f>
        <v>1281942.08</v>
      </c>
      <c r="E40" s="25">
        <f>+E41+E42+E43+E44</f>
        <v>91929365.889999986</v>
      </c>
      <c r="F40" s="45">
        <f t="shared" si="17"/>
        <v>60.360419150216877</v>
      </c>
      <c r="G40" s="28">
        <f t="shared" si="18"/>
        <v>93211307.969999984</v>
      </c>
      <c r="H40" s="45">
        <f t="shared" si="19"/>
        <v>61.202136707234402</v>
      </c>
      <c r="I40" s="34">
        <f t="shared" si="20"/>
        <v>59089433.450000018</v>
      </c>
      <c r="K40" s="7"/>
      <c r="L40" s="22"/>
      <c r="M40" s="22"/>
      <c r="N40" s="22"/>
      <c r="O40" s="22"/>
    </row>
    <row r="41" spans="1:15">
      <c r="A41" s="15"/>
      <c r="B41" s="40" t="s">
        <v>64</v>
      </c>
      <c r="C41" s="13">
        <v>24639920.920000002</v>
      </c>
      <c r="D41" s="13">
        <v>242272</v>
      </c>
      <c r="E41" s="13">
        <v>14848410.43</v>
      </c>
      <c r="F41" s="46">
        <f t="shared" si="17"/>
        <v>60.261599370425245</v>
      </c>
      <c r="G41" s="13">
        <f t="shared" si="18"/>
        <v>15090682.43</v>
      </c>
      <c r="H41" s="46">
        <f t="shared" si="19"/>
        <v>61.244849279329578</v>
      </c>
      <c r="I41" s="13">
        <f t="shared" si="20"/>
        <v>9549238.4900000021</v>
      </c>
      <c r="K41" s="41" t="s">
        <v>68</v>
      </c>
    </row>
    <row r="42" spans="1:15">
      <c r="A42" s="15"/>
      <c r="B42" s="12" t="s">
        <v>65</v>
      </c>
      <c r="C42" s="13">
        <v>1722200</v>
      </c>
      <c r="D42" s="13">
        <v>0</v>
      </c>
      <c r="E42" s="13">
        <v>488466.31</v>
      </c>
      <c r="F42" s="46">
        <f t="shared" si="17"/>
        <v>28.362925908721405</v>
      </c>
      <c r="G42" s="13">
        <f t="shared" si="18"/>
        <v>488466.31</v>
      </c>
      <c r="H42" s="46">
        <f t="shared" si="19"/>
        <v>28.362925908721405</v>
      </c>
      <c r="I42" s="13">
        <f t="shared" si="20"/>
        <v>1233733.69</v>
      </c>
      <c r="K42" s="11" t="s">
        <v>69</v>
      </c>
    </row>
    <row r="43" spans="1:15">
      <c r="A43" s="15"/>
      <c r="B43" s="12" t="s">
        <v>66</v>
      </c>
      <c r="C43" s="13">
        <v>111493495.5</v>
      </c>
      <c r="D43" s="13">
        <v>948670</v>
      </c>
      <c r="E43" s="13">
        <v>68826107.579999998</v>
      </c>
      <c r="F43" s="46">
        <f t="shared" si="17"/>
        <v>61.731051906969768</v>
      </c>
      <c r="G43" s="13">
        <f t="shared" si="18"/>
        <v>69774777.579999998</v>
      </c>
      <c r="H43" s="46">
        <f t="shared" si="19"/>
        <v>62.581926655981469</v>
      </c>
      <c r="I43" s="13">
        <f t="shared" si="20"/>
        <v>41718717.920000002</v>
      </c>
      <c r="K43" s="11" t="s">
        <v>70</v>
      </c>
    </row>
    <row r="44" spans="1:15">
      <c r="A44" s="15"/>
      <c r="B44" s="12" t="s">
        <v>67</v>
      </c>
      <c r="C44" s="13">
        <v>14445125</v>
      </c>
      <c r="D44" s="13">
        <v>91000.08</v>
      </c>
      <c r="E44" s="13">
        <v>7766381.5700000003</v>
      </c>
      <c r="F44" s="46">
        <f t="shared" si="17"/>
        <v>53.764723877432701</v>
      </c>
      <c r="G44" s="13">
        <f t="shared" si="18"/>
        <v>7857381.6500000004</v>
      </c>
      <c r="H44" s="46">
        <f t="shared" si="19"/>
        <v>54.394694749958894</v>
      </c>
      <c r="I44" s="13">
        <f t="shared" si="20"/>
        <v>6587743.3499999996</v>
      </c>
      <c r="K44" s="11" t="s">
        <v>71</v>
      </c>
    </row>
    <row r="45" spans="1:15" s="20" customFormat="1">
      <c r="A45" s="26" t="s">
        <v>72</v>
      </c>
      <c r="B45" s="24"/>
      <c r="C45" s="25">
        <f>C46</f>
        <v>2971800</v>
      </c>
      <c r="D45" s="25">
        <f t="shared" ref="D45" si="21">D46</f>
        <v>54570</v>
      </c>
      <c r="E45" s="25">
        <f t="shared" ref="E45" si="22">E46</f>
        <v>683266</v>
      </c>
      <c r="F45" s="45">
        <f t="shared" si="17"/>
        <v>22.991654889292686</v>
      </c>
      <c r="G45" s="36">
        <f t="shared" si="18"/>
        <v>737836</v>
      </c>
      <c r="H45" s="45">
        <f t="shared" si="19"/>
        <v>24.827915741301567</v>
      </c>
      <c r="I45" s="34">
        <f t="shared" si="20"/>
        <v>2233964</v>
      </c>
      <c r="K45" s="7"/>
      <c r="L45" s="22"/>
      <c r="M45" s="22"/>
      <c r="N45" s="22"/>
      <c r="O45" s="22"/>
    </row>
    <row r="46" spans="1:15">
      <c r="A46" s="15"/>
      <c r="B46" s="12" t="s">
        <v>73</v>
      </c>
      <c r="C46" s="13">
        <v>2971800</v>
      </c>
      <c r="D46" s="13">
        <v>54570</v>
      </c>
      <c r="E46" s="13">
        <v>683266</v>
      </c>
      <c r="F46" s="46">
        <f t="shared" si="17"/>
        <v>22.991654889292686</v>
      </c>
      <c r="G46" s="13">
        <f t="shared" si="18"/>
        <v>737836</v>
      </c>
      <c r="H46" s="46">
        <f t="shared" si="19"/>
        <v>24.827915741301567</v>
      </c>
      <c r="I46" s="13">
        <f t="shared" si="20"/>
        <v>2233964</v>
      </c>
      <c r="K46" s="11" t="s">
        <v>74</v>
      </c>
    </row>
    <row r="47" spans="1:15" s="20" customFormat="1">
      <c r="A47" s="26" t="s">
        <v>78</v>
      </c>
      <c r="B47" s="24"/>
      <c r="C47" s="25">
        <f>C48</f>
        <v>7289700</v>
      </c>
      <c r="D47" s="25">
        <f t="shared" ref="D47:E47" si="23">D48</f>
        <v>10000</v>
      </c>
      <c r="E47" s="25">
        <f t="shared" si="23"/>
        <v>5299504.7</v>
      </c>
      <c r="F47" s="45">
        <f t="shared" si="17"/>
        <v>72.698529431938212</v>
      </c>
      <c r="G47" s="36">
        <f t="shared" si="18"/>
        <v>5309504.7</v>
      </c>
      <c r="H47" s="45">
        <f t="shared" si="19"/>
        <v>72.835709288448086</v>
      </c>
      <c r="I47" s="34">
        <f t="shared" si="20"/>
        <v>1980195.2999999998</v>
      </c>
      <c r="K47" s="7"/>
      <c r="L47" s="22"/>
      <c r="M47" s="22"/>
      <c r="N47" s="22"/>
      <c r="O47" s="22"/>
    </row>
    <row r="48" spans="1:15">
      <c r="A48" s="43"/>
      <c r="B48" s="44" t="s">
        <v>76</v>
      </c>
      <c r="C48" s="27">
        <v>7289700</v>
      </c>
      <c r="D48" s="27">
        <v>10000</v>
      </c>
      <c r="E48" s="27">
        <v>5299504.7</v>
      </c>
      <c r="F48" s="47">
        <f t="shared" si="17"/>
        <v>72.698529431938212</v>
      </c>
      <c r="G48" s="27">
        <f t="shared" si="18"/>
        <v>5309504.7</v>
      </c>
      <c r="H48" s="47">
        <f t="shared" si="19"/>
        <v>72.835709288448086</v>
      </c>
      <c r="I48" s="27">
        <f t="shared" si="20"/>
        <v>1980195.2999999998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.31496062992125984" right="0.31496062992125984" top="0.78740157480314965" bottom="0.69" header="0.31496062992125984" footer="0.46"/>
  <pageSetup paperSize="9" scale="70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2023-04-01T04:56:45Z</cp:lastPrinted>
  <dcterms:created xsi:type="dcterms:W3CDTF">2021-11-16T03:51:08Z</dcterms:created>
  <dcterms:modified xsi:type="dcterms:W3CDTF">2023-04-17T05:30:35Z</dcterms:modified>
</cp:coreProperties>
</file>